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9705" firstSheet="1" activeTab="6"/>
  </bookViews>
  <sheets>
    <sheet name="RegActProvRegtype" sheetId="1" r:id="rId1"/>
    <sheet name="RegActAgeGen" sheetId="2" r:id="rId2"/>
    <sheet name="RegActProvGen" sheetId="3" r:id="rId3"/>
    <sheet name="NewRegAgeProv" sheetId="4" r:id="rId4"/>
    <sheet name="TimeByGender" sheetId="5" r:id="rId5"/>
    <sheet name="AgeRegVAP" sheetId="6" r:id="rId6"/>
    <sheet name="ProRegVAP" sheetId="7" r:id="rId7"/>
  </sheets>
  <definedNames/>
  <calcPr fullCalcOnLoad="1"/>
</workbook>
</file>

<file path=xl/sharedStrings.xml><?xml version="1.0" encoding="utf-8"?>
<sst xmlns="http://schemas.openxmlformats.org/spreadsheetml/2006/main" count="114" uniqueCount="62">
  <si>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</si>
  <si>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</si>
  <si>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</si>
  <si>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</si>
  <si>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</si>
  <si>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</si>
  <si>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</si>
  <si>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</si>
  <si>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</si>
  <si>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Province</t>
  </si>
  <si>
    <t>Female</t>
  </si>
  <si>
    <t>Male</t>
  </si>
  <si>
    <t>Age Group</t>
  </si>
  <si>
    <t>&gt;=16&lt;=17</t>
  </si>
  <si>
    <t>&gt;=18&lt;=19</t>
  </si>
  <si>
    <t>&gt;=20&lt;=29</t>
  </si>
  <si>
    <t>&gt;=30&lt;=40</t>
  </si>
  <si>
    <t>&gt;=40&lt;=50</t>
  </si>
  <si>
    <t>&gt;=50&lt;=60</t>
  </si>
  <si>
    <t>&gt;=60</t>
  </si>
  <si>
    <t>New Registrations</t>
  </si>
  <si>
    <t>Re-Registrations (Same VD)</t>
  </si>
  <si>
    <t>% of Total Provincial Activity</t>
  </si>
  <si>
    <t>Re-Registrations (Different VD)</t>
  </si>
  <si>
    <t>TOTAL</t>
  </si>
  <si>
    <t>% of TOTAL New Registrations</t>
  </si>
  <si>
    <t>&gt;=18 &lt;=19</t>
  </si>
  <si>
    <t>&gt;=20 &lt;=29</t>
  </si>
  <si>
    <t>&gt;=30 &lt;=40</t>
  </si>
  <si>
    <t>&gt;=40 &lt;=50</t>
  </si>
  <si>
    <t>&gt;=50 &lt;=60</t>
  </si>
  <si>
    <t>For Chart</t>
  </si>
  <si>
    <t>16-29</t>
  </si>
  <si>
    <t>TOTAL Provincial Activity</t>
  </si>
  <si>
    <t>TOTAL New Registrations in Age Group</t>
  </si>
  <si>
    <t>% of Total New Registrations in Age Group</t>
  </si>
  <si>
    <t>% of TOTAL  Activity</t>
  </si>
  <si>
    <t>% of Total New Registrations in Province</t>
  </si>
  <si>
    <t>TOTAL New Registrations in Province</t>
  </si>
  <si>
    <t>% of TOTAL New Registration Activity</t>
  </si>
  <si>
    <t>Registration Activity distribution over time, by gender - 9 &amp; 10 November 2013</t>
  </si>
  <si>
    <t>Registration Activity distribution over time - 9 &amp; 10 November 2013</t>
  </si>
  <si>
    <r>
      <t>Registration weekend activity - 11 November 2013 at</t>
    </r>
    <r>
      <rPr>
        <b/>
        <sz val="16"/>
        <rFont val="Calibri"/>
        <family val="2"/>
      </rPr>
      <t xml:space="preserve"> 17:00</t>
    </r>
  </si>
  <si>
    <r>
      <t>New Registrations: Age &amp; Gender - 11 November 2013</t>
    </r>
    <r>
      <rPr>
        <b/>
        <sz val="16"/>
        <rFont val="Calibri"/>
        <family val="2"/>
      </rPr>
      <t xml:space="preserve"> at 17:00</t>
    </r>
  </si>
  <si>
    <r>
      <t xml:space="preserve">New Registrations: Province &amp; Gender - 11 November 2013 </t>
    </r>
    <r>
      <rPr>
        <b/>
        <sz val="16"/>
        <rFont val="Calibri"/>
        <family val="2"/>
      </rPr>
      <t>at 17:00</t>
    </r>
  </si>
  <si>
    <r>
      <t>New Registrations: Province &amp; Age - 11 November 2013 a</t>
    </r>
    <r>
      <rPr>
        <b/>
        <sz val="16"/>
        <rFont val="Calibri"/>
        <family val="2"/>
      </rPr>
      <t>t 17:00</t>
    </r>
  </si>
  <si>
    <t xml:space="preserve">Percentage (%) registration against StatsSA VAP by age group </t>
  </si>
  <si>
    <t>Age group</t>
  </si>
  <si>
    <t>STATS SA VAP</t>
  </si>
  <si>
    <t>Registered (as at 31 Oct 2013)</t>
  </si>
  <si>
    <t>% Voter registration</t>
  </si>
  <si>
    <t>Registered (as at 11 Nov  2013)</t>
  </si>
  <si>
    <t>Difference (11 Nov - 31 Oct)</t>
  </si>
  <si>
    <t>18-19</t>
  </si>
  <si>
    <t>20-29</t>
  </si>
  <si>
    <t>30-39</t>
  </si>
  <si>
    <t>40-49</t>
  </si>
  <si>
    <t>50-59</t>
  </si>
  <si>
    <t>60-69</t>
  </si>
  <si>
    <t>70-79</t>
  </si>
  <si>
    <t>80+</t>
  </si>
  <si>
    <t>Percentage (%) registration against Stats SA VAP by province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</si>
</sst>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  <numFmt numFmtId="165" formatCode="_ * #\ ##0_ ;_ * \-#\ ##0_ ;_ * &quot;-&quot;??_ ;_ @_ 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sz val="14"/>
      <name val="Calibri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5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6" borderId="10" xfId="0" applyFont="1" applyFill="1" applyBorder="1" applyAlignment="1">
      <alignment horizontal="center" vertical="top" wrapText="1"/>
    </xf>
    <xf numFmtId="10" fontId="47" fillId="0" borderId="10" xfId="0" applyNumberFormat="1" applyFont="1" applyBorder="1" applyAlignment="1">
      <alignment/>
    </xf>
    <xf numFmtId="10" fontId="48" fillId="6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8" fillId="6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left"/>
    </xf>
    <xf numFmtId="0" fontId="48" fillId="6" borderId="11" xfId="0" applyFont="1" applyFill="1" applyBorder="1" applyAlignment="1">
      <alignment horizontal="left"/>
    </xf>
    <xf numFmtId="3" fontId="47" fillId="0" borderId="12" xfId="0" applyNumberFormat="1" applyFont="1" applyBorder="1" applyAlignment="1">
      <alignment/>
    </xf>
    <xf numFmtId="0" fontId="48" fillId="33" borderId="13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3" fontId="47" fillId="0" borderId="13" xfId="0" applyNumberFormat="1" applyFont="1" applyBorder="1" applyAlignment="1">
      <alignment/>
    </xf>
    <xf numFmtId="10" fontId="47" fillId="0" borderId="14" xfId="0" applyNumberFormat="1" applyFont="1" applyBorder="1" applyAlignment="1">
      <alignment/>
    </xf>
    <xf numFmtId="3" fontId="48" fillId="33" borderId="13" xfId="0" applyNumberFormat="1" applyFont="1" applyFill="1" applyBorder="1" applyAlignment="1">
      <alignment/>
    </xf>
    <xf numFmtId="10" fontId="48" fillId="33" borderId="14" xfId="0" applyNumberFormat="1" applyFont="1" applyFill="1" applyBorder="1" applyAlignment="1">
      <alignment/>
    </xf>
    <xf numFmtId="0" fontId="48" fillId="6" borderId="12" xfId="0" applyFont="1" applyFill="1" applyBorder="1" applyAlignment="1">
      <alignment horizontal="center" vertical="top" wrapText="1"/>
    </xf>
    <xf numFmtId="3" fontId="48" fillId="6" borderId="12" xfId="0" applyNumberFormat="1" applyFont="1" applyFill="1" applyBorder="1" applyAlignment="1">
      <alignment/>
    </xf>
    <xf numFmtId="0" fontId="48" fillId="25" borderId="13" xfId="0" applyFont="1" applyFill="1" applyBorder="1" applyAlignment="1">
      <alignment horizontal="center" vertical="top" wrapText="1"/>
    </xf>
    <xf numFmtId="0" fontId="48" fillId="25" borderId="14" xfId="0" applyFont="1" applyFill="1" applyBorder="1" applyAlignment="1">
      <alignment horizontal="center" vertical="top" wrapText="1"/>
    </xf>
    <xf numFmtId="3" fontId="48" fillId="25" borderId="13" xfId="0" applyNumberFormat="1" applyFont="1" applyFill="1" applyBorder="1" applyAlignment="1">
      <alignment/>
    </xf>
    <xf numFmtId="10" fontId="48" fillId="25" borderId="14" xfId="0" applyNumberFormat="1" applyFont="1" applyFill="1" applyBorder="1" applyAlignment="1">
      <alignment/>
    </xf>
    <xf numFmtId="0" fontId="48" fillId="11" borderId="12" xfId="0" applyFont="1" applyFill="1" applyBorder="1" applyAlignment="1">
      <alignment horizontal="center" vertical="top" wrapText="1"/>
    </xf>
    <xf numFmtId="3" fontId="48" fillId="11" borderId="12" xfId="0" applyNumberFormat="1" applyFont="1" applyFill="1" applyBorder="1" applyAlignment="1">
      <alignment/>
    </xf>
    <xf numFmtId="0" fontId="48" fillId="6" borderId="11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center" vertical="top" wrapText="1"/>
    </xf>
    <xf numFmtId="0" fontId="48" fillId="34" borderId="14" xfId="0" applyFont="1" applyFill="1" applyBorder="1" applyAlignment="1">
      <alignment horizontal="center" vertical="top" wrapText="1"/>
    </xf>
    <xf numFmtId="3" fontId="48" fillId="34" borderId="13" xfId="0" applyNumberFormat="1" applyFont="1" applyFill="1" applyBorder="1" applyAlignment="1">
      <alignment/>
    </xf>
    <xf numFmtId="10" fontId="48" fillId="34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0" fontId="48" fillId="6" borderId="11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48" fillId="11" borderId="14" xfId="0" applyFont="1" applyFill="1" applyBorder="1" applyAlignment="1">
      <alignment horizontal="center" vertical="top" wrapText="1"/>
    </xf>
    <xf numFmtId="10" fontId="48" fillId="11" borderId="14" xfId="0" applyNumberFormat="1" applyFont="1" applyFill="1" applyBorder="1" applyAlignment="1">
      <alignment/>
    </xf>
    <xf numFmtId="0" fontId="48" fillId="6" borderId="10" xfId="0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8" fillId="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8" fillId="19" borderId="13" xfId="0" applyFont="1" applyFill="1" applyBorder="1" applyAlignment="1">
      <alignment horizontal="center" vertical="top" wrapText="1"/>
    </xf>
    <xf numFmtId="0" fontId="48" fillId="19" borderId="14" xfId="0" applyFont="1" applyFill="1" applyBorder="1" applyAlignment="1">
      <alignment horizontal="center" vertical="top" wrapText="1"/>
    </xf>
    <xf numFmtId="3" fontId="48" fillId="19" borderId="13" xfId="0" applyNumberFormat="1" applyFont="1" applyFill="1" applyBorder="1" applyAlignment="1">
      <alignment/>
    </xf>
    <xf numFmtId="10" fontId="48" fillId="19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48" fillId="6" borderId="10" xfId="0" applyFont="1" applyFill="1" applyBorder="1" applyAlignment="1">
      <alignment horizontal="center"/>
    </xf>
    <xf numFmtId="0" fontId="47" fillId="6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45" fillId="6" borderId="10" xfId="0" applyFont="1" applyFill="1" applyBorder="1" applyAlignment="1">
      <alignment vertical="top" wrapText="1"/>
    </xf>
    <xf numFmtId="0" fontId="45" fillId="6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/>
    </xf>
    <xf numFmtId="0" fontId="29" fillId="6" borderId="10" xfId="0" applyFont="1" applyFill="1" applyBorder="1" applyAlignment="1">
      <alignment/>
    </xf>
    <xf numFmtId="3" fontId="29" fillId="6" borderId="10" xfId="0" applyNumberFormat="1" applyFont="1" applyFill="1" applyBorder="1" applyAlignment="1">
      <alignment/>
    </xf>
    <xf numFmtId="166" fontId="29" fillId="6" borderId="10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Registration Activity by Province  - 11 November 2013 at 17:00</a:t>
            </a:r>
          </a:p>
        </c:rich>
      </c:tx>
      <c:layout>
        <c:manualLayout>
          <c:xMode val="factor"/>
          <c:yMode val="factor"/>
          <c:x val="0.019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25"/>
          <c:w val="0.9852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RegActProvRegtype!$B$3</c:f>
              <c:strCache>
                <c:ptCount val="1"/>
                <c:pt idx="0">
                  <c:v>New Registrations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RegActProvRegtype!$A$4:$A$12</c:f>
              <c:strCache/>
            </c:strRef>
          </c:cat>
          <c:val>
            <c:numRef>
              <c:f>RegActProvRegtype!$B$4:$B$12</c:f>
              <c:numCache/>
            </c:numRef>
          </c:val>
        </c:ser>
        <c:ser>
          <c:idx val="1"/>
          <c:order val="1"/>
          <c:tx>
            <c:strRef>
              <c:f>RegActProvRegtype!$D$3</c:f>
              <c:strCache>
                <c:ptCount val="1"/>
                <c:pt idx="0">
                  <c:v>Re-Registrations (Different VD)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RegActProvRegtype!$A$4:$A$12</c:f>
              <c:strCache/>
            </c:strRef>
          </c:cat>
          <c:val>
            <c:numRef>
              <c:f>RegActProvRegtype!$D$4:$D$12</c:f>
              <c:numCache/>
            </c:numRef>
          </c:val>
        </c:ser>
        <c:ser>
          <c:idx val="2"/>
          <c:order val="2"/>
          <c:tx>
            <c:strRef>
              <c:f>RegActProvRegtype!$F$3</c:f>
              <c:strCache>
                <c:ptCount val="1"/>
                <c:pt idx="0">
                  <c:v>Re-Registrations (Same VD)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RegActProvRegtype!$A$4:$A$12</c:f>
              <c:strCache/>
            </c:strRef>
          </c:cat>
          <c:val>
            <c:numRef>
              <c:f>RegActProvRegtype!$F$4:$F$12</c:f>
              <c:numCache/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56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889"/>
          <c:w val="0.606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Registrations: Age &amp; Gender -  11 November 2013 at 17:00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025"/>
          <c:w val="0.905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RegActAgeGen!$B$3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RegActAgeGen!$A$4:$A$10</c:f>
              <c:strCache/>
            </c:strRef>
          </c:cat>
          <c:val>
            <c:numRef>
              <c:f>RegActAgeGen!$B$4:$B$10</c:f>
              <c:numCache/>
            </c:numRef>
          </c:val>
        </c:ser>
        <c:ser>
          <c:idx val="1"/>
          <c:order val="1"/>
          <c:tx>
            <c:strRef>
              <c:f>RegActAgeGen!$D$3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RegActAgeGen!$A$4:$A$10</c:f>
              <c:strCache/>
            </c:strRef>
          </c:cat>
          <c:val>
            <c:numRef>
              <c:f>RegActAgeGen!$D$4:$D$10</c:f>
              <c:numCache/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75"/>
          <c:y val="0.47775"/>
          <c:w val="0.067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Registrations: Province &amp; Gender -  11 November 2013 at 17:00</a:t>
            </a:r>
          </a:p>
        </c:rich>
      </c:tx>
      <c:layout>
        <c:manualLayout>
          <c:xMode val="factor"/>
          <c:yMode val="factor"/>
          <c:x val="0.033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95"/>
          <c:w val="0.912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RegActProvGen!$B$3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RegActProvGen!$A$4:$A$12</c:f>
              <c:strCache/>
            </c:strRef>
          </c:cat>
          <c:val>
            <c:numRef>
              <c:f>RegActProvGen!$B$4:$B$12</c:f>
              <c:numCache/>
            </c:numRef>
          </c:val>
        </c:ser>
        <c:ser>
          <c:idx val="1"/>
          <c:order val="1"/>
          <c:tx>
            <c:strRef>
              <c:f>RegActProvGen!$D$3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RegActProvGen!$A$4:$A$12</c:f>
              <c:strCache/>
            </c:strRef>
          </c:cat>
          <c:val>
            <c:numRef>
              <c:f>RegActProvGen!$D$4:$D$12</c:f>
              <c:numCache/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475"/>
          <c:w val="0.068"/>
          <c:h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Registrations: 16 - 29 Age Group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 November 2013 at 17:00</a:t>
            </a:r>
          </a:p>
        </c:rich>
      </c:tx>
      <c:layout>
        <c:manualLayout>
          <c:xMode val="factor"/>
          <c:yMode val="factor"/>
          <c:x val="0.12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065"/>
          <c:w val="0.889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NewRegAgeProv!$K$4</c:f>
              <c:strCache>
                <c:ptCount val="1"/>
                <c:pt idx="0">
                  <c:v>16-29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NewRegAgeProv!$A$5:$A$13</c:f>
              <c:strCache/>
            </c:strRef>
          </c:cat>
          <c:val>
            <c:numRef>
              <c:f>NewRegAgeProv!$K$5:$K$13</c:f>
              <c:numCache/>
            </c:numRef>
          </c:val>
        </c:ser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275"/>
          <c:w val="0.0772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8</xdr:col>
      <xdr:colOff>981075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3152775"/>
        <a:ext cx="9344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6</xdr:col>
      <xdr:colOff>1352550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2724150"/>
        <a:ext cx="9058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47625</xdr:rowOff>
    </xdr:from>
    <xdr:to>
      <xdr:col>6</xdr:col>
      <xdr:colOff>1247775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47625" y="3105150"/>
        <a:ext cx="89058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695325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3009900"/>
        <a:ext cx="66103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257175</xdr:rowOff>
    </xdr:from>
    <xdr:to>
      <xdr:col>13</xdr:col>
      <xdr:colOff>571500</xdr:colOff>
      <xdr:row>17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84582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0</xdr:rowOff>
    </xdr:from>
    <xdr:to>
      <xdr:col>13</xdr:col>
      <xdr:colOff>561975</xdr:colOff>
      <xdr:row>31</xdr:row>
      <xdr:rowOff>161925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581400"/>
          <a:ext cx="84582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22</xdr:row>
      <xdr:rowOff>180975</xdr:rowOff>
    </xdr:from>
    <xdr:to>
      <xdr:col>4</xdr:col>
      <xdr:colOff>419100</xdr:colOff>
      <xdr:row>24</xdr:row>
      <xdr:rowOff>114300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1704975" y="4524375"/>
          <a:ext cx="1152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841 337
</a:t>
          </a:r>
          <a:r>
            <a:rPr lang="en-US" cap="none" sz="1400" b="0" i="0" u="none" baseline="0">
              <a:latin typeface="Calibri"/>
              <a:ea typeface="Calibri"/>
              <a:cs typeface="Calibri"/>
            </a:rPr>
            <a:t>337</a:t>
          </a:r>
        </a:p>
      </xdr:txBody>
    </xdr:sp>
    <xdr:clientData/>
  </xdr:twoCellAnchor>
  <xdr:twoCellAnchor>
    <xdr:from>
      <xdr:col>8</xdr:col>
      <xdr:colOff>333375</xdr:colOff>
      <xdr:row>19</xdr:row>
      <xdr:rowOff>47625</xdr:rowOff>
    </xdr:from>
    <xdr:to>
      <xdr:col>10</xdr:col>
      <xdr:colOff>266700</xdr:colOff>
      <xdr:row>20</xdr:row>
      <xdr:rowOff>171450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210175" y="3819525"/>
          <a:ext cx="1152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1 670 882
</a:t>
          </a:r>
          <a:r>
            <a:rPr lang="en-US" cap="none" sz="1400" b="0" i="0" u="none" baseline="0">
              <a:latin typeface="Calibri"/>
              <a:ea typeface="Calibri"/>
              <a:cs typeface="Calibri"/>
            </a:rPr>
            <a:t>337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20.421875" style="0" customWidth="1"/>
    <col min="2" max="9" width="15.00390625" style="0" customWidth="1"/>
    <col min="10" max="13" width="15.421875" style="0" customWidth="1"/>
  </cols>
  <sheetData>
    <row r="1" s="3" customFormat="1" ht="21">
      <c r="A1" s="8" t="s">
        <v>42</v>
      </c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" ht="47.25">
      <c r="A3" s="9" t="s">
        <v>9</v>
      </c>
      <c r="B3" s="13" t="s">
        <v>20</v>
      </c>
      <c r="C3" s="14" t="s">
        <v>22</v>
      </c>
      <c r="D3" s="21" t="s">
        <v>23</v>
      </c>
      <c r="E3" s="22" t="s">
        <v>22</v>
      </c>
      <c r="F3" s="25" t="s">
        <v>21</v>
      </c>
      <c r="G3" s="37" t="s">
        <v>22</v>
      </c>
      <c r="H3" s="19" t="s">
        <v>33</v>
      </c>
      <c r="I3" s="19" t="s">
        <v>36</v>
      </c>
    </row>
    <row r="4" spans="1:9" ht="15.75">
      <c r="A4" s="10" t="s">
        <v>0</v>
      </c>
      <c r="B4" s="15">
        <v>147502</v>
      </c>
      <c r="C4" s="16">
        <f>B4/H4</f>
        <v>0.43432249553905317</v>
      </c>
      <c r="D4" s="15">
        <v>143603</v>
      </c>
      <c r="E4" s="16">
        <f>D4/H4</f>
        <v>0.42284181453061415</v>
      </c>
      <c r="F4" s="15">
        <v>48509</v>
      </c>
      <c r="G4" s="16">
        <f>F4/H4</f>
        <v>0.14283568993033266</v>
      </c>
      <c r="H4" s="12">
        <f>B4+D4+F4</f>
        <v>339614</v>
      </c>
      <c r="I4" s="6">
        <f>H4/$H$13</f>
        <v>0.13518487042729954</v>
      </c>
    </row>
    <row r="5" spans="1:9" ht="15.75">
      <c r="A5" s="10" t="s">
        <v>1</v>
      </c>
      <c r="B5" s="15">
        <v>51619</v>
      </c>
      <c r="C5" s="16">
        <f aca="true" t="shared" si="0" ref="C5:C12">B5/H5</f>
        <v>0.3679082563576234</v>
      </c>
      <c r="D5" s="15">
        <v>74168</v>
      </c>
      <c r="E5" s="16">
        <f>D5/H5</f>
        <v>0.5286235602691299</v>
      </c>
      <c r="F5" s="15">
        <v>14517</v>
      </c>
      <c r="G5" s="16">
        <f aca="true" t="shared" si="1" ref="G5:G12">F5/H5</f>
        <v>0.10346818337324666</v>
      </c>
      <c r="H5" s="12">
        <f aca="true" t="shared" si="2" ref="H5:H12">B5+D5+F5</f>
        <v>140304</v>
      </c>
      <c r="I5" s="6">
        <f>H5/$H$13</f>
        <v>0.05584863421540877</v>
      </c>
    </row>
    <row r="6" spans="1:9" ht="15.75">
      <c r="A6" s="10" t="s">
        <v>2</v>
      </c>
      <c r="B6" s="15">
        <v>242894</v>
      </c>
      <c r="C6" s="16">
        <f t="shared" si="0"/>
        <v>0.4243468234348658</v>
      </c>
      <c r="D6" s="15">
        <v>292093</v>
      </c>
      <c r="E6" s="16">
        <f aca="true" t="shared" si="3" ref="E6:E12">D6/H6</f>
        <v>0.5102997056228653</v>
      </c>
      <c r="F6" s="15">
        <v>37408</v>
      </c>
      <c r="G6" s="16">
        <f t="shared" si="1"/>
        <v>0.06535347094226888</v>
      </c>
      <c r="H6" s="12">
        <f t="shared" si="2"/>
        <v>572395</v>
      </c>
      <c r="I6" s="6">
        <f aca="true" t="shared" si="4" ref="I6:I12">H6/$H$13</f>
        <v>0.22784438777033372</v>
      </c>
    </row>
    <row r="7" spans="1:9" ht="15.75">
      <c r="A7" s="10" t="s">
        <v>3</v>
      </c>
      <c r="B7" s="15">
        <v>283407</v>
      </c>
      <c r="C7" s="16">
        <f t="shared" si="0"/>
        <v>0.4564719487681682</v>
      </c>
      <c r="D7" s="15">
        <v>267572</v>
      </c>
      <c r="E7" s="16">
        <f t="shared" si="3"/>
        <v>0.4309671683331615</v>
      </c>
      <c r="F7" s="15">
        <v>69885</v>
      </c>
      <c r="G7" s="16">
        <f t="shared" si="1"/>
        <v>0.11256088289867024</v>
      </c>
      <c r="H7" s="12">
        <f t="shared" si="2"/>
        <v>620864</v>
      </c>
      <c r="I7" s="6">
        <f t="shared" si="4"/>
        <v>0.24713768982720058</v>
      </c>
    </row>
    <row r="8" spans="1:9" ht="15.75">
      <c r="A8" s="10" t="s">
        <v>4</v>
      </c>
      <c r="B8" s="15">
        <v>82122</v>
      </c>
      <c r="C8" s="16">
        <f t="shared" si="0"/>
        <v>0.45929530201342283</v>
      </c>
      <c r="D8" s="15">
        <v>80196</v>
      </c>
      <c r="E8" s="16">
        <f t="shared" si="3"/>
        <v>0.44852348993288593</v>
      </c>
      <c r="F8" s="15">
        <v>16482</v>
      </c>
      <c r="G8" s="16">
        <f t="shared" si="1"/>
        <v>0.09218120805369127</v>
      </c>
      <c r="H8" s="12">
        <f t="shared" si="2"/>
        <v>178800</v>
      </c>
      <c r="I8" s="6">
        <f t="shared" si="4"/>
        <v>0.07117213905316376</v>
      </c>
    </row>
    <row r="9" spans="1:9" ht="15.75">
      <c r="A9" s="10" t="s">
        <v>5</v>
      </c>
      <c r="B9" s="15">
        <v>77268</v>
      </c>
      <c r="C9" s="16">
        <f t="shared" si="0"/>
        <v>0.39112937924890284</v>
      </c>
      <c r="D9" s="15">
        <v>83702</v>
      </c>
      <c r="E9" s="16">
        <f t="shared" si="3"/>
        <v>0.42369818426634137</v>
      </c>
      <c r="F9" s="15">
        <v>36581</v>
      </c>
      <c r="G9" s="16">
        <f t="shared" si="1"/>
        <v>0.18517243648475584</v>
      </c>
      <c r="H9" s="12">
        <f t="shared" si="2"/>
        <v>197551</v>
      </c>
      <c r="I9" s="6">
        <f t="shared" si="4"/>
        <v>0.07863605840095947</v>
      </c>
    </row>
    <row r="10" spans="1:9" ht="15.75">
      <c r="A10" s="10" t="s">
        <v>6</v>
      </c>
      <c r="B10" s="15">
        <v>45006</v>
      </c>
      <c r="C10" s="16">
        <f t="shared" si="0"/>
        <v>0.3865232999536234</v>
      </c>
      <c r="D10" s="15">
        <v>59903</v>
      </c>
      <c r="E10" s="16">
        <f t="shared" si="3"/>
        <v>0.5144626324739346</v>
      </c>
      <c r="F10" s="15">
        <v>11529</v>
      </c>
      <c r="G10" s="16">
        <f t="shared" si="1"/>
        <v>0.09901406757244198</v>
      </c>
      <c r="H10" s="12">
        <f t="shared" si="2"/>
        <v>116438</v>
      </c>
      <c r="I10" s="6">
        <f t="shared" si="4"/>
        <v>0.04634866625879352</v>
      </c>
    </row>
    <row r="11" spans="1:9" ht="15.75">
      <c r="A11" s="10" t="s">
        <v>7</v>
      </c>
      <c r="B11" s="15">
        <v>22871</v>
      </c>
      <c r="C11" s="16">
        <f t="shared" si="0"/>
        <v>0.4506068248088896</v>
      </c>
      <c r="D11" s="15">
        <v>23579</v>
      </c>
      <c r="E11" s="16">
        <f t="shared" si="3"/>
        <v>0.4645559145716763</v>
      </c>
      <c r="F11" s="15">
        <v>4306</v>
      </c>
      <c r="G11" s="16">
        <f t="shared" si="1"/>
        <v>0.08483726061943415</v>
      </c>
      <c r="H11" s="12">
        <f t="shared" si="2"/>
        <v>50756</v>
      </c>
      <c r="I11" s="6">
        <f t="shared" si="4"/>
        <v>0.02020365262741823</v>
      </c>
    </row>
    <row r="12" spans="1:9" ht="15.75">
      <c r="A12" s="10" t="s">
        <v>8</v>
      </c>
      <c r="B12" s="15">
        <v>135326</v>
      </c>
      <c r="C12" s="16">
        <f t="shared" si="0"/>
        <v>0.4579606561149521</v>
      </c>
      <c r="D12" s="15">
        <v>146290</v>
      </c>
      <c r="E12" s="16">
        <f t="shared" si="3"/>
        <v>0.4950642476911779</v>
      </c>
      <c r="F12" s="15">
        <v>13881</v>
      </c>
      <c r="G12" s="16">
        <f t="shared" si="1"/>
        <v>0.04697509619386999</v>
      </c>
      <c r="H12" s="12">
        <f t="shared" si="2"/>
        <v>295497</v>
      </c>
      <c r="I12" s="6">
        <f t="shared" si="4"/>
        <v>0.11762390141942243</v>
      </c>
    </row>
    <row r="13" spans="1:10" ht="15.75">
      <c r="A13" s="11" t="s">
        <v>24</v>
      </c>
      <c r="B13" s="17">
        <f>SUM(B4:B12)</f>
        <v>1088015</v>
      </c>
      <c r="C13" s="18">
        <f>B13/$H$13</f>
        <v>0.43308923306447406</v>
      </c>
      <c r="D13" s="23">
        <f>SUM(D4:D12)</f>
        <v>1171106</v>
      </c>
      <c r="E13" s="24">
        <f>D13/$H$13</f>
        <v>0.46616397694627737</v>
      </c>
      <c r="F13" s="26">
        <f>SUM(F4:F12)</f>
        <v>253098</v>
      </c>
      <c r="G13" s="38">
        <f>F13/$H$13</f>
        <v>0.10074678998924855</v>
      </c>
      <c r="H13" s="20">
        <f>SUM(H4:H12)</f>
        <v>2512219</v>
      </c>
      <c r="I13" s="7">
        <v>1</v>
      </c>
      <c r="J13" s="4"/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3"/>
      <c r="L15" s="43"/>
      <c r="M15" s="43"/>
      <c r="N15" s="43"/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8" ht="15">
      <c r="J18" s="42"/>
    </row>
  </sheetData>
  <sheetProtection/>
  <printOptions/>
  <pageMargins left="0.25" right="0.25" top="0.75" bottom="0.75" header="0.3" footer="0.3"/>
  <pageSetup horizontalDpi="600" verticalDpi="600" orientation="landscape" paperSize="9" r:id="rId2"/>
  <ignoredErrors>
    <ignoredError sqref="F13:G13 E13 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="75" zoomScaleNormal="75" zoomScalePageLayoutView="0" workbookViewId="0" topLeftCell="A1">
      <selection activeCell="G4" sqref="G4:G6"/>
    </sheetView>
  </sheetViews>
  <sheetFormatPr defaultColWidth="9.421875" defaultRowHeight="15"/>
  <cols>
    <col min="1" max="1" width="13.421875" style="0" customWidth="1"/>
    <col min="2" max="7" width="20.421875" style="0" customWidth="1"/>
    <col min="8" max="9" width="15.57421875" style="0" customWidth="1"/>
  </cols>
  <sheetData>
    <row r="1" s="2" customFormat="1" ht="21">
      <c r="A1" s="8" t="s">
        <v>43</v>
      </c>
    </row>
    <row r="2" s="2" customFormat="1" ht="15"/>
    <row r="3" spans="1:7" ht="47.25">
      <c r="A3" s="9" t="s">
        <v>12</v>
      </c>
      <c r="B3" s="44" t="s">
        <v>10</v>
      </c>
      <c r="C3" s="45" t="s">
        <v>35</v>
      </c>
      <c r="D3" s="28" t="s">
        <v>11</v>
      </c>
      <c r="E3" s="29" t="s">
        <v>35</v>
      </c>
      <c r="F3" s="19" t="s">
        <v>34</v>
      </c>
      <c r="G3" s="5" t="s">
        <v>25</v>
      </c>
    </row>
    <row r="4" spans="1:7" ht="15.75">
      <c r="A4" s="48" t="s">
        <v>13</v>
      </c>
      <c r="B4" s="15">
        <v>38230</v>
      </c>
      <c r="C4" s="16">
        <f>B4/F4</f>
        <v>0.5289299648579098</v>
      </c>
      <c r="D4" s="15">
        <v>34048</v>
      </c>
      <c r="E4" s="16">
        <f>D4/F4</f>
        <v>0.4710700351420903</v>
      </c>
      <c r="F4" s="12">
        <f>B4+D4</f>
        <v>72278</v>
      </c>
      <c r="G4" s="6">
        <f>F4/$F$11</f>
        <v>0.06643106942459433</v>
      </c>
    </row>
    <row r="5" spans="1:7" ht="15.75">
      <c r="A5" s="10" t="s">
        <v>26</v>
      </c>
      <c r="B5" s="15">
        <v>148705</v>
      </c>
      <c r="C5" s="16">
        <f aca="true" t="shared" si="0" ref="C5:C10">B5/F5</f>
        <v>0.5397895363483577</v>
      </c>
      <c r="D5" s="15">
        <v>126782</v>
      </c>
      <c r="E5" s="16">
        <f aca="true" t="shared" si="1" ref="E5:E10">D5/F5</f>
        <v>0.46021046365164237</v>
      </c>
      <c r="F5" s="12">
        <f aca="true" t="shared" si="2" ref="F5:F10">B5+D5</f>
        <v>275487</v>
      </c>
      <c r="G5" s="6">
        <f aca="true" t="shared" si="3" ref="G5:G10">F5/$F$11</f>
        <v>0.25320147240617086</v>
      </c>
    </row>
    <row r="6" spans="1:7" ht="15.75">
      <c r="A6" s="10" t="s">
        <v>27</v>
      </c>
      <c r="B6" s="15">
        <v>290115</v>
      </c>
      <c r="C6" s="16">
        <f t="shared" si="0"/>
        <v>0.5440547139594109</v>
      </c>
      <c r="D6" s="15">
        <v>243131</v>
      </c>
      <c r="E6" s="16">
        <f t="shared" si="1"/>
        <v>0.45594528604058915</v>
      </c>
      <c r="F6" s="12">
        <f t="shared" si="2"/>
        <v>533246</v>
      </c>
      <c r="G6" s="6">
        <f t="shared" si="3"/>
        <v>0.49010905180535197</v>
      </c>
    </row>
    <row r="7" spans="1:7" ht="15.75">
      <c r="A7" s="10" t="s">
        <v>28</v>
      </c>
      <c r="B7" s="15">
        <v>45067</v>
      </c>
      <c r="C7" s="16">
        <f t="shared" si="0"/>
        <v>0.4708309826782841</v>
      </c>
      <c r="D7" s="15">
        <v>50651</v>
      </c>
      <c r="E7" s="16">
        <f t="shared" si="1"/>
        <v>0.5291690173217158</v>
      </c>
      <c r="F7" s="12">
        <f t="shared" si="2"/>
        <v>95718</v>
      </c>
      <c r="G7" s="6">
        <f t="shared" si="3"/>
        <v>0.0879748900520673</v>
      </c>
    </row>
    <row r="8" spans="1:7" ht="15.75">
      <c r="A8" s="10" t="s">
        <v>29</v>
      </c>
      <c r="B8" s="15">
        <v>21532</v>
      </c>
      <c r="C8" s="16">
        <f t="shared" si="0"/>
        <v>0.4562831108285654</v>
      </c>
      <c r="D8" s="15">
        <v>25658</v>
      </c>
      <c r="E8" s="16">
        <f t="shared" si="1"/>
        <v>0.5437168891714347</v>
      </c>
      <c r="F8" s="12">
        <f t="shared" si="2"/>
        <v>47190</v>
      </c>
      <c r="G8" s="6">
        <f t="shared" si="3"/>
        <v>0.043372563797374114</v>
      </c>
    </row>
    <row r="9" spans="1:7" ht="15.75">
      <c r="A9" s="10" t="s">
        <v>30</v>
      </c>
      <c r="B9" s="15">
        <v>17097</v>
      </c>
      <c r="C9" s="16">
        <f t="shared" si="0"/>
        <v>0.4955795820168701</v>
      </c>
      <c r="D9" s="15">
        <v>17402</v>
      </c>
      <c r="E9" s="16">
        <f t="shared" si="1"/>
        <v>0.50442041798313</v>
      </c>
      <c r="F9" s="12">
        <f t="shared" si="2"/>
        <v>34499</v>
      </c>
      <c r="G9" s="6">
        <f t="shared" si="3"/>
        <v>0.031708202552354514</v>
      </c>
    </row>
    <row r="10" spans="1:7" ht="15.75">
      <c r="A10" s="10" t="s">
        <v>19</v>
      </c>
      <c r="B10" s="15">
        <v>15432</v>
      </c>
      <c r="C10" s="16">
        <f t="shared" si="0"/>
        <v>0.5214041963712538</v>
      </c>
      <c r="D10" s="15">
        <v>14165</v>
      </c>
      <c r="E10" s="16">
        <f t="shared" si="1"/>
        <v>0.47859580362874615</v>
      </c>
      <c r="F10" s="12">
        <f t="shared" si="2"/>
        <v>29597</v>
      </c>
      <c r="G10" s="6">
        <f t="shared" si="3"/>
        <v>0.02720274996208692</v>
      </c>
    </row>
    <row r="11" spans="1:7" ht="15.75">
      <c r="A11" s="11" t="s">
        <v>24</v>
      </c>
      <c r="B11" s="46">
        <f>SUM(B4:B10)</f>
        <v>576178</v>
      </c>
      <c r="C11" s="47">
        <f>B11/F11</f>
        <v>0.5295680666167286</v>
      </c>
      <c r="D11" s="30">
        <f>SUM(D4:D10)</f>
        <v>511837</v>
      </c>
      <c r="E11" s="31">
        <f>D11/F11</f>
        <v>0.4704319333832714</v>
      </c>
      <c r="F11" s="20">
        <f>SUM(F4:F10)</f>
        <v>1088015</v>
      </c>
      <c r="G11" s="7"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ignoredErrors>
    <ignoredError sqref="C11 E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zoomScalePageLayoutView="0" workbookViewId="0" topLeftCell="A1">
      <selection activeCell="I17" sqref="I17"/>
    </sheetView>
  </sheetViews>
  <sheetFormatPr defaultColWidth="9.140625" defaultRowHeight="15"/>
  <cols>
    <col min="1" max="1" width="18.421875" style="0" customWidth="1"/>
    <col min="2" max="7" width="19.421875" style="0" customWidth="1"/>
  </cols>
  <sheetData>
    <row r="1" s="2" customFormat="1" ht="21">
      <c r="A1" s="8" t="s">
        <v>44</v>
      </c>
    </row>
    <row r="2" spans="1:7" ht="15">
      <c r="A2" s="2"/>
      <c r="B2" s="2"/>
      <c r="C2" s="2"/>
      <c r="D2" s="2"/>
      <c r="E2" s="2"/>
      <c r="F2" s="2"/>
      <c r="G2" s="2"/>
    </row>
    <row r="3" spans="1:7" ht="47.25">
      <c r="A3" s="9" t="s">
        <v>9</v>
      </c>
      <c r="B3" s="44" t="s">
        <v>10</v>
      </c>
      <c r="C3" s="45" t="s">
        <v>37</v>
      </c>
      <c r="D3" s="28" t="s">
        <v>11</v>
      </c>
      <c r="E3" s="29" t="s">
        <v>37</v>
      </c>
      <c r="F3" s="19" t="s">
        <v>38</v>
      </c>
      <c r="G3" s="5" t="s">
        <v>39</v>
      </c>
    </row>
    <row r="4" spans="1:7" ht="15.75">
      <c r="A4" s="10" t="s">
        <v>0</v>
      </c>
      <c r="B4" s="15">
        <v>77480</v>
      </c>
      <c r="C4" s="16">
        <f>B4/F4</f>
        <v>0.5252810131388049</v>
      </c>
      <c r="D4" s="15">
        <v>70022</v>
      </c>
      <c r="E4" s="16">
        <f>D4/F4</f>
        <v>0.4747189868611951</v>
      </c>
      <c r="F4" s="12">
        <f>B4+D4</f>
        <v>147502</v>
      </c>
      <c r="G4" s="6">
        <f>F4/$F$13</f>
        <v>0.13556982210723198</v>
      </c>
    </row>
    <row r="5" spans="1:7" ht="15.75">
      <c r="A5" s="10" t="s">
        <v>1</v>
      </c>
      <c r="B5" s="15">
        <v>27606</v>
      </c>
      <c r="C5" s="16">
        <f aca="true" t="shared" si="0" ref="C5:C12">B5/F5</f>
        <v>0.5348030763866018</v>
      </c>
      <c r="D5" s="15">
        <v>24013</v>
      </c>
      <c r="E5" s="16">
        <f aca="true" t="shared" si="1" ref="E5:E12">D5/F5</f>
        <v>0.46519692361339815</v>
      </c>
      <c r="F5" s="12">
        <f aca="true" t="shared" si="2" ref="F5:F12">B5+D5</f>
        <v>51619</v>
      </c>
      <c r="G5" s="6">
        <f aca="true" t="shared" si="3" ref="G5:G12">F5/$F$13</f>
        <v>0.04744327973419484</v>
      </c>
    </row>
    <row r="6" spans="1:7" ht="15.75">
      <c r="A6" s="10" t="s">
        <v>2</v>
      </c>
      <c r="B6" s="15">
        <v>125479</v>
      </c>
      <c r="C6" s="16">
        <f t="shared" si="0"/>
        <v>0.5165998336723014</v>
      </c>
      <c r="D6" s="15">
        <v>117415</v>
      </c>
      <c r="E6" s="16">
        <f t="shared" si="1"/>
        <v>0.4834001663276985</v>
      </c>
      <c r="F6" s="12">
        <f t="shared" si="2"/>
        <v>242894</v>
      </c>
      <c r="G6" s="6">
        <f t="shared" si="3"/>
        <v>0.2232450839372619</v>
      </c>
    </row>
    <row r="7" spans="1:7" ht="15.75">
      <c r="A7" s="10" t="s">
        <v>3</v>
      </c>
      <c r="B7" s="15">
        <v>152942</v>
      </c>
      <c r="C7" s="16">
        <f t="shared" si="0"/>
        <v>0.5396549838218534</v>
      </c>
      <c r="D7" s="15">
        <v>130465</v>
      </c>
      <c r="E7" s="16">
        <f t="shared" si="1"/>
        <v>0.4603450161781466</v>
      </c>
      <c r="F7" s="12">
        <f t="shared" si="2"/>
        <v>283407</v>
      </c>
      <c r="G7" s="6">
        <f t="shared" si="3"/>
        <v>0.26048078381272316</v>
      </c>
    </row>
    <row r="8" spans="1:7" ht="15.75">
      <c r="A8" s="10" t="s">
        <v>4</v>
      </c>
      <c r="B8" s="15">
        <v>44066</v>
      </c>
      <c r="C8" s="16">
        <f t="shared" si="0"/>
        <v>0.5365918998563114</v>
      </c>
      <c r="D8" s="15">
        <v>38056</v>
      </c>
      <c r="E8" s="16">
        <f t="shared" si="1"/>
        <v>0.46340810014368866</v>
      </c>
      <c r="F8" s="12">
        <f t="shared" si="2"/>
        <v>82122</v>
      </c>
      <c r="G8" s="6">
        <f t="shared" si="3"/>
        <v>0.07547873880415251</v>
      </c>
    </row>
    <row r="9" spans="1:7" ht="15.75">
      <c r="A9" s="10" t="s">
        <v>5</v>
      </c>
      <c r="B9" s="15">
        <v>41642</v>
      </c>
      <c r="C9" s="16">
        <f t="shared" si="0"/>
        <v>0.5389294403892944</v>
      </c>
      <c r="D9" s="15">
        <v>35626</v>
      </c>
      <c r="E9" s="16">
        <f t="shared" si="1"/>
        <v>0.4610705596107056</v>
      </c>
      <c r="F9" s="12">
        <f t="shared" si="2"/>
        <v>77268</v>
      </c>
      <c r="G9" s="6">
        <f t="shared" si="3"/>
        <v>0.07101740325271251</v>
      </c>
    </row>
    <row r="10" spans="1:7" ht="15.75">
      <c r="A10" s="10" t="s">
        <v>6</v>
      </c>
      <c r="B10" s="15">
        <v>22513</v>
      </c>
      <c r="C10" s="16">
        <f t="shared" si="0"/>
        <v>0.5002221925965427</v>
      </c>
      <c r="D10" s="15">
        <v>22493</v>
      </c>
      <c r="E10" s="16">
        <f t="shared" si="1"/>
        <v>0.49977780740345734</v>
      </c>
      <c r="F10" s="12">
        <f t="shared" si="2"/>
        <v>45006</v>
      </c>
      <c r="G10" s="6">
        <f t="shared" si="3"/>
        <v>0.04136523853071879</v>
      </c>
    </row>
    <row r="11" spans="1:7" ht="15.75">
      <c r="A11" s="10" t="s">
        <v>7</v>
      </c>
      <c r="B11" s="15">
        <v>11750</v>
      </c>
      <c r="C11" s="16">
        <f t="shared" si="0"/>
        <v>0.51375103843295</v>
      </c>
      <c r="D11" s="15">
        <v>11121</v>
      </c>
      <c r="E11" s="16">
        <f t="shared" si="1"/>
        <v>0.48624896156705</v>
      </c>
      <c r="F11" s="12">
        <f t="shared" si="2"/>
        <v>22871</v>
      </c>
      <c r="G11" s="6">
        <f t="shared" si="3"/>
        <v>0.021020849896370913</v>
      </c>
    </row>
    <row r="12" spans="1:7" ht="15.75">
      <c r="A12" s="10" t="s">
        <v>8</v>
      </c>
      <c r="B12" s="15">
        <v>72700</v>
      </c>
      <c r="C12" s="16">
        <f t="shared" si="0"/>
        <v>0.5372212287365326</v>
      </c>
      <c r="D12" s="15">
        <v>62626</v>
      </c>
      <c r="E12" s="16">
        <f t="shared" si="1"/>
        <v>0.4627787712634675</v>
      </c>
      <c r="F12" s="12">
        <f t="shared" si="2"/>
        <v>135326</v>
      </c>
      <c r="G12" s="6">
        <f t="shared" si="3"/>
        <v>0.1243787999246334</v>
      </c>
    </row>
    <row r="13" spans="1:7" ht="15.75">
      <c r="A13" s="27" t="s">
        <v>24</v>
      </c>
      <c r="B13" s="46">
        <f>SUM(B4:B12)</f>
        <v>576178</v>
      </c>
      <c r="C13" s="47">
        <f>B13/F13</f>
        <v>0.5295680666167286</v>
      </c>
      <c r="D13" s="30">
        <f>SUM(D4:D12)</f>
        <v>511837</v>
      </c>
      <c r="E13" s="31">
        <f>D13/F13</f>
        <v>0.4704319333832714</v>
      </c>
      <c r="F13" s="20">
        <f>SUM(F4:F12)</f>
        <v>1088015</v>
      </c>
      <c r="G13" s="7"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ignoredErrors>
    <ignoredError sqref="C13 E1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zoomScalePageLayoutView="0" workbookViewId="0" topLeftCell="A1">
      <selection activeCell="M8" sqref="M8"/>
    </sheetView>
  </sheetViews>
  <sheetFormatPr defaultColWidth="9.140625" defaultRowHeight="15"/>
  <cols>
    <col min="1" max="1" width="18.57421875" style="0" customWidth="1"/>
    <col min="2" max="7" width="10.421875" style="0" bestFit="1" customWidth="1"/>
    <col min="8" max="8" width="7.57421875" style="0" bestFit="1" customWidth="1"/>
    <col min="9" max="9" width="10.421875" style="0" bestFit="1" customWidth="1"/>
    <col min="11" max="11" width="11.421875" style="0" customWidth="1"/>
  </cols>
  <sheetData>
    <row r="1" s="2" customFormat="1" ht="21">
      <c r="A1" s="8" t="s">
        <v>45</v>
      </c>
    </row>
    <row r="2" s="2" customFormat="1" ht="21">
      <c r="A2" s="8"/>
    </row>
    <row r="3" spans="2:11" s="2" customFormat="1" ht="15.75">
      <c r="B3" s="49" t="s">
        <v>12</v>
      </c>
      <c r="C3" s="50"/>
      <c r="D3" s="50"/>
      <c r="E3" s="50"/>
      <c r="F3" s="50"/>
      <c r="G3" s="50"/>
      <c r="H3" s="50"/>
      <c r="I3" s="50"/>
      <c r="K3" s="32" t="s">
        <v>31</v>
      </c>
    </row>
    <row r="4" spans="1:11" ht="15.75">
      <c r="A4" s="35" t="s">
        <v>9</v>
      </c>
      <c r="B4" s="39" t="s">
        <v>13</v>
      </c>
      <c r="C4" s="39" t="s">
        <v>14</v>
      </c>
      <c r="D4" s="39" t="s">
        <v>15</v>
      </c>
      <c r="E4" s="39" t="s">
        <v>16</v>
      </c>
      <c r="F4" s="39" t="s">
        <v>17</v>
      </c>
      <c r="G4" s="39" t="s">
        <v>18</v>
      </c>
      <c r="H4" s="39" t="s">
        <v>19</v>
      </c>
      <c r="I4" s="39" t="s">
        <v>24</v>
      </c>
      <c r="J4" s="3"/>
      <c r="K4" s="36" t="s">
        <v>32</v>
      </c>
    </row>
    <row r="5" spans="1:11" ht="15.75">
      <c r="A5" s="10" t="s">
        <v>0</v>
      </c>
      <c r="B5" s="40">
        <v>15906</v>
      </c>
      <c r="C5" s="40">
        <v>39431</v>
      </c>
      <c r="D5" s="40">
        <v>69435</v>
      </c>
      <c r="E5" s="40">
        <v>9345</v>
      </c>
      <c r="F5" s="40">
        <v>4560</v>
      </c>
      <c r="G5" s="40">
        <v>3835</v>
      </c>
      <c r="H5" s="40">
        <v>4990</v>
      </c>
      <c r="I5" s="40">
        <f>SUM(B5:H5)</f>
        <v>147502</v>
      </c>
      <c r="J5" s="3"/>
      <c r="K5" s="33">
        <f aca="true" t="shared" si="0" ref="K5:K13">SUM(B5:D5)</f>
        <v>124772</v>
      </c>
    </row>
    <row r="6" spans="1:11" ht="15.75">
      <c r="A6" s="10" t="s">
        <v>1</v>
      </c>
      <c r="B6" s="40">
        <v>2877</v>
      </c>
      <c r="C6" s="40">
        <v>12958</v>
      </c>
      <c r="D6" s="40">
        <v>26445</v>
      </c>
      <c r="E6" s="40">
        <v>4558</v>
      </c>
      <c r="F6" s="40">
        <v>1921</v>
      </c>
      <c r="G6" s="40">
        <v>1531</v>
      </c>
      <c r="H6" s="40">
        <v>1329</v>
      </c>
      <c r="I6" s="40">
        <f aca="true" t="shared" si="1" ref="I6:I13">SUM(B6:H6)</f>
        <v>51619</v>
      </c>
      <c r="J6" s="3"/>
      <c r="K6" s="33">
        <f t="shared" si="0"/>
        <v>42280</v>
      </c>
    </row>
    <row r="7" spans="1:11" ht="15.75">
      <c r="A7" s="10" t="s">
        <v>2</v>
      </c>
      <c r="B7" s="40">
        <v>10032</v>
      </c>
      <c r="C7" s="40">
        <v>54960</v>
      </c>
      <c r="D7" s="40">
        <v>120065</v>
      </c>
      <c r="E7" s="40">
        <v>27552</v>
      </c>
      <c r="F7" s="40">
        <v>14253</v>
      </c>
      <c r="G7" s="40">
        <v>9406</v>
      </c>
      <c r="H7" s="40">
        <v>6626</v>
      </c>
      <c r="I7" s="40">
        <f t="shared" si="1"/>
        <v>242894</v>
      </c>
      <c r="J7" s="3"/>
      <c r="K7" s="33">
        <f t="shared" si="0"/>
        <v>185057</v>
      </c>
    </row>
    <row r="8" spans="1:11" ht="15.75">
      <c r="A8" s="10" t="s">
        <v>3</v>
      </c>
      <c r="B8" s="40">
        <v>22169</v>
      </c>
      <c r="C8" s="40">
        <v>80276</v>
      </c>
      <c r="D8" s="40">
        <v>139686</v>
      </c>
      <c r="E8" s="40">
        <v>20569</v>
      </c>
      <c r="F8" s="40">
        <v>8818</v>
      </c>
      <c r="G8" s="40">
        <v>6164</v>
      </c>
      <c r="H8" s="40">
        <v>5725</v>
      </c>
      <c r="I8" s="40">
        <f t="shared" si="1"/>
        <v>283407</v>
      </c>
      <c r="J8" s="3"/>
      <c r="K8" s="33">
        <f t="shared" si="0"/>
        <v>242131</v>
      </c>
    </row>
    <row r="9" spans="1:11" ht="15.75">
      <c r="A9" s="10" t="s">
        <v>4</v>
      </c>
      <c r="B9" s="40">
        <v>6215</v>
      </c>
      <c r="C9" s="40">
        <v>22064</v>
      </c>
      <c r="D9" s="40">
        <v>42554</v>
      </c>
      <c r="E9" s="40">
        <v>5135</v>
      </c>
      <c r="F9" s="40">
        <v>2051</v>
      </c>
      <c r="G9" s="40">
        <v>1568</v>
      </c>
      <c r="H9" s="40">
        <v>2535</v>
      </c>
      <c r="I9" s="40">
        <f t="shared" si="1"/>
        <v>82122</v>
      </c>
      <c r="J9" s="3"/>
      <c r="K9" s="33">
        <f t="shared" si="0"/>
        <v>70833</v>
      </c>
    </row>
    <row r="10" spans="1:11" ht="15.75">
      <c r="A10" s="10" t="s">
        <v>5</v>
      </c>
      <c r="B10" s="40">
        <v>5189</v>
      </c>
      <c r="C10" s="40">
        <v>20847</v>
      </c>
      <c r="D10" s="40">
        <v>39990</v>
      </c>
      <c r="E10" s="40">
        <v>5464</v>
      </c>
      <c r="F10" s="40">
        <v>2308</v>
      </c>
      <c r="G10" s="40">
        <v>1721</v>
      </c>
      <c r="H10" s="40">
        <v>1749</v>
      </c>
      <c r="I10" s="40">
        <f t="shared" si="1"/>
        <v>77268</v>
      </c>
      <c r="J10" s="3"/>
      <c r="K10" s="33">
        <f t="shared" si="0"/>
        <v>66026</v>
      </c>
    </row>
    <row r="11" spans="1:11" ht="15.75">
      <c r="A11" s="10" t="s">
        <v>6</v>
      </c>
      <c r="B11" s="40">
        <v>2319</v>
      </c>
      <c r="C11" s="40">
        <v>9700</v>
      </c>
      <c r="D11" s="40">
        <v>23845</v>
      </c>
      <c r="E11" s="40">
        <v>4450</v>
      </c>
      <c r="F11" s="40">
        <v>1951</v>
      </c>
      <c r="G11" s="40">
        <v>1579</v>
      </c>
      <c r="H11" s="40">
        <v>1162</v>
      </c>
      <c r="I11" s="40">
        <f t="shared" si="1"/>
        <v>45006</v>
      </c>
      <c r="J11" s="3"/>
      <c r="K11" s="33">
        <f t="shared" si="0"/>
        <v>35864</v>
      </c>
    </row>
    <row r="12" spans="1:11" ht="15.75">
      <c r="A12" s="10" t="s">
        <v>7</v>
      </c>
      <c r="B12" s="40">
        <v>1531</v>
      </c>
      <c r="C12" s="40">
        <v>6226</v>
      </c>
      <c r="D12" s="40">
        <v>10579</v>
      </c>
      <c r="E12" s="40">
        <v>2102</v>
      </c>
      <c r="F12" s="40">
        <v>1068</v>
      </c>
      <c r="G12" s="40">
        <v>805</v>
      </c>
      <c r="H12" s="40">
        <v>560</v>
      </c>
      <c r="I12" s="40">
        <f t="shared" si="1"/>
        <v>22871</v>
      </c>
      <c r="J12" s="3"/>
      <c r="K12" s="33">
        <f t="shared" si="0"/>
        <v>18336</v>
      </c>
    </row>
    <row r="13" spans="1:11" ht="15.75">
      <c r="A13" s="10" t="s">
        <v>8</v>
      </c>
      <c r="B13" s="40">
        <v>6040</v>
      </c>
      <c r="C13" s="40">
        <v>29025</v>
      </c>
      <c r="D13" s="40">
        <v>60647</v>
      </c>
      <c r="E13" s="40">
        <v>16543</v>
      </c>
      <c r="F13" s="40">
        <v>10260</v>
      </c>
      <c r="G13" s="40">
        <v>7890</v>
      </c>
      <c r="H13" s="40">
        <v>4921</v>
      </c>
      <c r="I13" s="40">
        <f t="shared" si="1"/>
        <v>135326</v>
      </c>
      <c r="J13" s="3"/>
      <c r="K13" s="33">
        <f t="shared" si="0"/>
        <v>95712</v>
      </c>
    </row>
    <row r="14" spans="1:11" ht="15.75">
      <c r="A14" s="11" t="s">
        <v>24</v>
      </c>
      <c r="B14" s="41">
        <f>SUM(B5:B13)</f>
        <v>72278</v>
      </c>
      <c r="C14" s="41">
        <f aca="true" t="shared" si="2" ref="C14:H14">SUM(C5:C13)</f>
        <v>275487</v>
      </c>
      <c r="D14" s="41">
        <f t="shared" si="2"/>
        <v>533246</v>
      </c>
      <c r="E14" s="41">
        <f t="shared" si="2"/>
        <v>95718</v>
      </c>
      <c r="F14" s="41">
        <f t="shared" si="2"/>
        <v>47190</v>
      </c>
      <c r="G14" s="41">
        <f t="shared" si="2"/>
        <v>34499</v>
      </c>
      <c r="H14" s="41">
        <f t="shared" si="2"/>
        <v>29597</v>
      </c>
      <c r="I14" s="41">
        <f>SUM(B14:H14)</f>
        <v>1088015</v>
      </c>
      <c r="J14" s="3"/>
      <c r="K14" s="34">
        <f>SUM(K5:K13)</f>
        <v>881011</v>
      </c>
    </row>
    <row r="15" spans="1:10" ht="15.7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1">
    <mergeCell ref="B3:I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16" sqref="P16"/>
    </sheetView>
  </sheetViews>
  <sheetFormatPr defaultColWidth="9.140625" defaultRowHeight="15"/>
  <sheetData>
    <row r="1" ht="21">
      <c r="A1" s="8" t="s">
        <v>40</v>
      </c>
    </row>
    <row r="18" ht="21">
      <c r="A18" s="8" t="s">
        <v>41</v>
      </c>
    </row>
    <row r="24" ht="15">
      <c r="P24" s="42"/>
    </row>
    <row r="25" ht="15">
      <c r="P25" s="4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.57421875" style="0" bestFit="1" customWidth="1"/>
    <col min="2" max="2" width="9.8515625" style="0" bestFit="1" customWidth="1"/>
    <col min="3" max="3" width="10.57421875" style="0" bestFit="1" customWidth="1"/>
    <col min="4" max="4" width="11.28125" style="0" bestFit="1" customWidth="1"/>
    <col min="5" max="5" width="10.57421875" style="0" customWidth="1"/>
    <col min="6" max="6" width="11.28125" style="0" bestFit="1" customWidth="1"/>
    <col min="7" max="7" width="10.421875" style="0" bestFit="1" customWidth="1"/>
  </cols>
  <sheetData>
    <row r="1" spans="1:7" ht="18.75">
      <c r="A1" s="61" t="s">
        <v>46</v>
      </c>
      <c r="B1" s="61"/>
      <c r="C1" s="61"/>
      <c r="D1" s="61"/>
      <c r="E1" s="61"/>
      <c r="F1" s="61"/>
      <c r="G1" s="61"/>
    </row>
    <row r="2" spans="1:7" ht="15">
      <c r="A2" s="51"/>
      <c r="B2" s="51"/>
      <c r="C2" s="51"/>
      <c r="D2" s="51"/>
      <c r="E2" s="2"/>
      <c r="F2" s="2"/>
      <c r="G2" s="2"/>
    </row>
    <row r="3" spans="1:7" ht="60">
      <c r="A3" s="52" t="s">
        <v>47</v>
      </c>
      <c r="B3" s="53" t="s">
        <v>48</v>
      </c>
      <c r="C3" s="53" t="s">
        <v>49</v>
      </c>
      <c r="D3" s="53" t="s">
        <v>50</v>
      </c>
      <c r="E3" s="53" t="s">
        <v>51</v>
      </c>
      <c r="F3" s="53" t="s">
        <v>50</v>
      </c>
      <c r="G3" s="53" t="s">
        <v>52</v>
      </c>
    </row>
    <row r="4" spans="1:7" ht="15">
      <c r="A4" s="54" t="s">
        <v>53</v>
      </c>
      <c r="B4" s="55">
        <v>1926127.1536000008</v>
      </c>
      <c r="C4" s="55">
        <v>167535</v>
      </c>
      <c r="D4" s="56">
        <f aca="true" t="shared" si="0" ref="D4:D12">C4/B4</f>
        <v>0.08698023891458623</v>
      </c>
      <c r="E4" s="55">
        <v>434370</v>
      </c>
      <c r="F4" s="56">
        <f>E4/B4</f>
        <v>0.2255147066423662</v>
      </c>
      <c r="G4" s="56">
        <f>F4-D4</f>
        <v>0.13853446772777997</v>
      </c>
    </row>
    <row r="5" spans="1:7" ht="15">
      <c r="A5" s="54" t="s">
        <v>54</v>
      </c>
      <c r="B5" s="55">
        <v>9481293.600619955</v>
      </c>
      <c r="C5" s="55">
        <v>4656840</v>
      </c>
      <c r="D5" s="56">
        <f t="shared" si="0"/>
        <v>0.49116082637663516</v>
      </c>
      <c r="E5" s="55">
        <v>5168441</v>
      </c>
      <c r="F5" s="56">
        <f aca="true" t="shared" si="1" ref="F5:F11">E5/B5</f>
        <v>0.5451198135729127</v>
      </c>
      <c r="G5" s="56">
        <f aca="true" t="shared" si="2" ref="G5:G11">F5-D5</f>
        <v>0.053958987196277564</v>
      </c>
    </row>
    <row r="6" spans="1:7" ht="15">
      <c r="A6" s="57" t="s">
        <v>55</v>
      </c>
      <c r="B6" s="55">
        <v>6895947.439919994</v>
      </c>
      <c r="C6" s="55">
        <v>5924783</v>
      </c>
      <c r="D6" s="56">
        <f t="shared" si="0"/>
        <v>0.8591688164126637</v>
      </c>
      <c r="E6" s="55">
        <v>6018575</v>
      </c>
      <c r="F6" s="56">
        <f t="shared" si="1"/>
        <v>0.8727698481515437</v>
      </c>
      <c r="G6" s="56">
        <f t="shared" si="2"/>
        <v>0.013601031738879943</v>
      </c>
    </row>
    <row r="7" spans="1:7" ht="15">
      <c r="A7" s="57" t="s">
        <v>56</v>
      </c>
      <c r="B7" s="55">
        <v>5301005.202309897</v>
      </c>
      <c r="C7" s="55">
        <v>4868661</v>
      </c>
      <c r="D7" s="56">
        <f t="shared" si="0"/>
        <v>0.9184410907347338</v>
      </c>
      <c r="E7" s="55">
        <v>4912242</v>
      </c>
      <c r="F7" s="56">
        <f t="shared" si="1"/>
        <v>0.9266623616704819</v>
      </c>
      <c r="G7" s="56">
        <f t="shared" si="2"/>
        <v>0.008221270935748093</v>
      </c>
    </row>
    <row r="8" spans="1:7" ht="15">
      <c r="A8" s="57" t="s">
        <v>57</v>
      </c>
      <c r="B8" s="55">
        <v>3867468.734769833</v>
      </c>
      <c r="C8" s="55">
        <v>3657885</v>
      </c>
      <c r="D8" s="56">
        <f t="shared" si="0"/>
        <v>0.9458085509817816</v>
      </c>
      <c r="E8" s="55">
        <v>3692158</v>
      </c>
      <c r="F8" s="56">
        <f t="shared" si="1"/>
        <v>0.9546704196484561</v>
      </c>
      <c r="G8" s="56">
        <f t="shared" si="2"/>
        <v>0.008861868666674488</v>
      </c>
    </row>
    <row r="9" spans="1:7" ht="15">
      <c r="A9" s="57" t="s">
        <v>58</v>
      </c>
      <c r="B9" s="55">
        <v>2255911.253799865</v>
      </c>
      <c r="C9" s="55">
        <v>2169946</v>
      </c>
      <c r="D9" s="56">
        <f t="shared" si="0"/>
        <v>0.9618933352741316</v>
      </c>
      <c r="E9" s="55">
        <v>2189719</v>
      </c>
      <c r="F9" s="56">
        <f t="shared" si="1"/>
        <v>0.9706583077289186</v>
      </c>
      <c r="G9" s="56">
        <f t="shared" si="2"/>
        <v>0.008764972454787023</v>
      </c>
    </row>
    <row r="10" spans="1:7" ht="15">
      <c r="A10" s="57" t="s">
        <v>59</v>
      </c>
      <c r="B10" s="55">
        <v>1172634.4357999568</v>
      </c>
      <c r="C10" s="55">
        <v>1133428</v>
      </c>
      <c r="D10" s="56">
        <f t="shared" si="0"/>
        <v>0.9665655087357121</v>
      </c>
      <c r="E10" s="55">
        <v>1136477</v>
      </c>
      <c r="F10" s="56">
        <f t="shared" si="1"/>
        <v>0.9691656370509957</v>
      </c>
      <c r="G10" s="56">
        <f t="shared" si="2"/>
        <v>0.0026001283152835564</v>
      </c>
    </row>
    <row r="11" spans="1:7" ht="15">
      <c r="A11" s="57" t="s">
        <v>60</v>
      </c>
      <c r="B11" s="55">
        <v>533647.1083099903</v>
      </c>
      <c r="C11" s="55">
        <v>560064</v>
      </c>
      <c r="D11" s="56">
        <f t="shared" si="0"/>
        <v>1.0495025481795817</v>
      </c>
      <c r="E11" s="55">
        <v>560432</v>
      </c>
      <c r="F11" s="56">
        <f t="shared" si="1"/>
        <v>1.050192142471895</v>
      </c>
      <c r="G11" s="56">
        <f t="shared" si="2"/>
        <v>0.0006895942923133003</v>
      </c>
    </row>
    <row r="12" spans="1:7" ht="15">
      <c r="A12" s="58" t="s">
        <v>24</v>
      </c>
      <c r="B12" s="59">
        <f>SUM(B4:B11)</f>
        <v>31434034.929129496</v>
      </c>
      <c r="C12" s="59">
        <f>SUM(C4:C11)</f>
        <v>23139142</v>
      </c>
      <c r="D12" s="60">
        <f t="shared" si="0"/>
        <v>0.7361174616039275</v>
      </c>
      <c r="E12" s="59">
        <f>SUM(E4:E11)</f>
        <v>24112414</v>
      </c>
      <c r="F12" s="60">
        <f>E12/B12</f>
        <v>0.7670798246029609</v>
      </c>
      <c r="G12" s="60">
        <f>F12-D12</f>
        <v>0.03096236299903332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4.140625" style="0" bestFit="1" customWidth="1"/>
    <col min="2" max="2" width="9.8515625" style="0" bestFit="1" customWidth="1"/>
    <col min="3" max="3" width="10.57421875" style="0" bestFit="1" customWidth="1"/>
    <col min="4" max="4" width="11.28125" style="0" bestFit="1" customWidth="1"/>
    <col min="5" max="5" width="10.57421875" style="0" bestFit="1" customWidth="1"/>
    <col min="6" max="6" width="11.28125" style="0" customWidth="1"/>
    <col min="7" max="7" width="10.421875" style="0" bestFit="1" customWidth="1"/>
  </cols>
  <sheetData>
    <row r="1" spans="1:7" ht="18.75">
      <c r="A1" s="61" t="s">
        <v>61</v>
      </c>
      <c r="B1" s="61"/>
      <c r="C1" s="61"/>
      <c r="D1" s="61"/>
      <c r="E1" s="61"/>
      <c r="F1" s="61"/>
      <c r="G1" s="61"/>
    </row>
    <row r="2" spans="1:7" ht="15">
      <c r="A2" s="2"/>
      <c r="B2" s="2"/>
      <c r="C2" s="2"/>
      <c r="D2" s="2"/>
      <c r="E2" s="2"/>
      <c r="F2" s="2"/>
      <c r="G2" s="2"/>
    </row>
    <row r="3" spans="1:7" ht="60">
      <c r="A3" s="52" t="s">
        <v>9</v>
      </c>
      <c r="B3" s="53" t="s">
        <v>48</v>
      </c>
      <c r="C3" s="53" t="s">
        <v>49</v>
      </c>
      <c r="D3" s="53" t="s">
        <v>50</v>
      </c>
      <c r="E3" s="53" t="s">
        <v>51</v>
      </c>
      <c r="F3" s="53" t="s">
        <v>50</v>
      </c>
      <c r="G3" s="53" t="s">
        <v>52</v>
      </c>
    </row>
    <row r="4" spans="1:7" ht="15">
      <c r="A4" s="62" t="s">
        <v>0</v>
      </c>
      <c r="B4" s="55">
        <v>3794351.9076899965</v>
      </c>
      <c r="C4" s="55">
        <v>3019573</v>
      </c>
      <c r="D4" s="56">
        <f aca="true" t="shared" si="0" ref="D4:D13">C4/B4</f>
        <v>0.7958073139922116</v>
      </c>
      <c r="E4" s="55">
        <v>3146791</v>
      </c>
      <c r="F4" s="56">
        <f>E4/B4</f>
        <v>0.8293355694347728</v>
      </c>
      <c r="G4" s="56">
        <f>F4-D4</f>
        <v>0.03352825544256122</v>
      </c>
    </row>
    <row r="5" spans="1:7" ht="15">
      <c r="A5" s="62" t="s">
        <v>1</v>
      </c>
      <c r="B5" s="55">
        <v>1685197.6282000002</v>
      </c>
      <c r="C5" s="55">
        <v>1348386</v>
      </c>
      <c r="D5" s="56">
        <f t="shared" si="0"/>
        <v>0.8001352348449738</v>
      </c>
      <c r="E5" s="55">
        <v>1390179</v>
      </c>
      <c r="F5" s="56">
        <f aca="true" t="shared" si="1" ref="F5:F12">E5/B5</f>
        <v>0.8249352934853602</v>
      </c>
      <c r="G5" s="56">
        <f aca="true" t="shared" si="2" ref="G5:G12">F5-D5</f>
        <v>0.02480005864038637</v>
      </c>
    </row>
    <row r="6" spans="1:7" ht="15">
      <c r="A6" s="62" t="s">
        <v>2</v>
      </c>
      <c r="B6" s="55">
        <v>7860280.351669999</v>
      </c>
      <c r="C6" s="55">
        <v>5443010</v>
      </c>
      <c r="D6" s="56">
        <f t="shared" si="0"/>
        <v>0.6924702118091215</v>
      </c>
      <c r="E6" s="55">
        <v>5669476</v>
      </c>
      <c r="F6" s="56">
        <f t="shared" si="1"/>
        <v>0.7212816523516824</v>
      </c>
      <c r="G6" s="56">
        <f t="shared" si="2"/>
        <v>0.028811440542560907</v>
      </c>
    </row>
    <row r="7" spans="1:7" ht="15">
      <c r="A7" s="62" t="s">
        <v>3</v>
      </c>
      <c r="B7" s="55">
        <v>6096508.542789998</v>
      </c>
      <c r="C7" s="55">
        <v>4571433</v>
      </c>
      <c r="D7" s="56">
        <f t="shared" si="0"/>
        <v>0.7498444343863636</v>
      </c>
      <c r="E7" s="55">
        <v>4821437</v>
      </c>
      <c r="F7" s="56">
        <f t="shared" si="1"/>
        <v>0.7908521682795057</v>
      </c>
      <c r="G7" s="56">
        <f t="shared" si="2"/>
        <v>0.04100773389314205</v>
      </c>
    </row>
    <row r="8" spans="1:7" ht="15">
      <c r="A8" s="62" t="s">
        <v>4</v>
      </c>
      <c r="B8" s="55">
        <v>3004795.0660700025</v>
      </c>
      <c r="C8" s="55">
        <v>2314260</v>
      </c>
      <c r="D8" s="56">
        <f t="shared" si="0"/>
        <v>0.7701889643431958</v>
      </c>
      <c r="E8" s="55">
        <v>2379744</v>
      </c>
      <c r="F8" s="56">
        <f t="shared" si="1"/>
        <v>0.791982131118342</v>
      </c>
      <c r="G8" s="56">
        <f t="shared" si="2"/>
        <v>0.0217931667751462</v>
      </c>
    </row>
    <row r="9" spans="1:7" ht="15">
      <c r="A9" s="62" t="s">
        <v>5</v>
      </c>
      <c r="B9" s="55">
        <v>2389406.2997900005</v>
      </c>
      <c r="C9" s="55">
        <v>1680388</v>
      </c>
      <c r="D9" s="56">
        <f t="shared" si="0"/>
        <v>0.7032659117654815</v>
      </c>
      <c r="E9" s="55">
        <v>1749988</v>
      </c>
      <c r="F9" s="56">
        <f t="shared" si="1"/>
        <v>0.732394486510646</v>
      </c>
      <c r="G9" s="56">
        <f t="shared" si="2"/>
        <v>0.029128574745164504</v>
      </c>
    </row>
    <row r="10" spans="1:7" ht="15">
      <c r="A10" s="62" t="s">
        <v>6</v>
      </c>
      <c r="B10" s="55">
        <v>2120381.495820001</v>
      </c>
      <c r="C10" s="55">
        <v>1557433</v>
      </c>
      <c r="D10" s="56">
        <f t="shared" si="0"/>
        <v>0.7345060325560446</v>
      </c>
      <c r="E10" s="55">
        <v>1593885</v>
      </c>
      <c r="F10" s="56">
        <f t="shared" si="1"/>
        <v>0.7516972785992021</v>
      </c>
      <c r="G10" s="56">
        <f t="shared" si="2"/>
        <v>0.01719124604315747</v>
      </c>
    </row>
    <row r="11" spans="1:7" ht="15">
      <c r="A11" s="62" t="s">
        <v>7</v>
      </c>
      <c r="B11" s="55">
        <v>711842.83586</v>
      </c>
      <c r="C11" s="55">
        <v>552547</v>
      </c>
      <c r="D11" s="56">
        <f t="shared" si="0"/>
        <v>0.7762204972287884</v>
      </c>
      <c r="E11" s="55">
        <v>574139</v>
      </c>
      <c r="F11" s="56">
        <f t="shared" si="1"/>
        <v>0.8065530354131673</v>
      </c>
      <c r="G11" s="56">
        <f t="shared" si="2"/>
        <v>0.030332538184378866</v>
      </c>
    </row>
    <row r="12" spans="1:7" ht="15">
      <c r="A12" s="62" t="s">
        <v>8</v>
      </c>
      <c r="B12" s="55">
        <v>3771270.801240001</v>
      </c>
      <c r="C12" s="55">
        <v>2652112</v>
      </c>
      <c r="D12" s="56">
        <f t="shared" si="0"/>
        <v>0.7032409338326966</v>
      </c>
      <c r="E12" s="55">
        <v>2786775</v>
      </c>
      <c r="F12" s="56">
        <f t="shared" si="1"/>
        <v>0.7389485260734135</v>
      </c>
      <c r="G12" s="56">
        <f t="shared" si="2"/>
        <v>0.03570759224071696</v>
      </c>
    </row>
    <row r="13" spans="1:7" ht="15">
      <c r="A13" s="58" t="s">
        <v>24</v>
      </c>
      <c r="B13" s="59">
        <f>SUM(B4:B12)</f>
        <v>31434034.92913</v>
      </c>
      <c r="C13" s="59">
        <f>SUM(C4:C12)</f>
        <v>23139142</v>
      </c>
      <c r="D13" s="60">
        <f t="shared" si="0"/>
        <v>0.7361174616039158</v>
      </c>
      <c r="E13" s="59">
        <f>SUM(E4:E12)</f>
        <v>24112414</v>
      </c>
      <c r="F13" s="60">
        <f>E13/B13</f>
        <v>0.7670798246029487</v>
      </c>
      <c r="G13" s="60">
        <f>F13-D13</f>
        <v>0.030962362999032877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Duplessism@elections.org.za</dc:creator>
  <cp:keywords/>
  <dc:description/>
  <cp:lastModifiedBy>nathaliew</cp:lastModifiedBy>
  <cp:lastPrinted>2013-11-12T11:03:39Z</cp:lastPrinted>
  <dcterms:created xsi:type="dcterms:W3CDTF">2011-02-08T10:29:21Z</dcterms:created>
  <dcterms:modified xsi:type="dcterms:W3CDTF">2013-11-12T11:04:16Z</dcterms:modified>
  <cp:category/>
  <cp:version/>
  <cp:contentType/>
  <cp:contentStatus/>
</cp:coreProperties>
</file>